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28.09" sheetId="1" r:id="rId1"/>
  </sheets>
  <definedNames/>
  <calcPr fullCalcOnLoad="1"/>
</workbook>
</file>

<file path=xl/sharedStrings.xml><?xml version="1.0" encoding="utf-8"?>
<sst xmlns="http://schemas.openxmlformats.org/spreadsheetml/2006/main" count="97" uniqueCount="93">
  <si>
    <t>CBB</t>
  </si>
  <si>
    <t>MB</t>
  </si>
  <si>
    <t>MD</t>
  </si>
  <si>
    <t>2ªA</t>
  </si>
  <si>
    <t>3ªA</t>
  </si>
  <si>
    <t>2ªC</t>
  </si>
  <si>
    <t>3ªC</t>
  </si>
  <si>
    <t>TOTAL</t>
  </si>
  <si>
    <t>NB</t>
  </si>
  <si>
    <t>ND</t>
  </si>
  <si>
    <t>Professora</t>
  </si>
  <si>
    <t>Turma</t>
  </si>
  <si>
    <t>Vagas</t>
  </si>
  <si>
    <t>1ºB</t>
  </si>
  <si>
    <t>1ºD</t>
  </si>
  <si>
    <t>1ºF</t>
  </si>
  <si>
    <t>Turmas</t>
  </si>
  <si>
    <t>2ºB</t>
  </si>
  <si>
    <t>2ºD</t>
  </si>
  <si>
    <t>2ºF</t>
  </si>
  <si>
    <t>3ºB</t>
  </si>
  <si>
    <t>3ºD</t>
  </si>
  <si>
    <t>3ºF</t>
  </si>
  <si>
    <t>4ºD</t>
  </si>
  <si>
    <t>Vagas Etapa</t>
  </si>
  <si>
    <t>Cida</t>
  </si>
  <si>
    <t>3ºH</t>
  </si>
  <si>
    <t>5ºA</t>
  </si>
  <si>
    <t>1ºH</t>
  </si>
  <si>
    <t>Vagas por Turma</t>
  </si>
  <si>
    <t>Total Série</t>
  </si>
  <si>
    <t>Total Etapa</t>
  </si>
  <si>
    <t>Clara</t>
  </si>
  <si>
    <t>Marinna</t>
  </si>
  <si>
    <t>Ana Paula</t>
  </si>
  <si>
    <t>Renata</t>
  </si>
  <si>
    <t>Luciene</t>
  </si>
  <si>
    <t>Fernanda</t>
  </si>
  <si>
    <t>Cristiane</t>
  </si>
  <si>
    <t>MF</t>
  </si>
  <si>
    <t>NF</t>
  </si>
  <si>
    <t>NH</t>
  </si>
  <si>
    <t>NJ</t>
  </si>
  <si>
    <t>2ºH</t>
  </si>
  <si>
    <t>Fabiana</t>
  </si>
  <si>
    <t>6ºA</t>
  </si>
  <si>
    <t>6ºC</t>
  </si>
  <si>
    <t>5ºC</t>
  </si>
  <si>
    <t>5ºE</t>
  </si>
  <si>
    <t>6ºE</t>
  </si>
  <si>
    <t>MH</t>
  </si>
  <si>
    <t>4ºF</t>
  </si>
  <si>
    <t>4ºH</t>
  </si>
  <si>
    <t>7ºA</t>
  </si>
  <si>
    <t>7ºC</t>
  </si>
  <si>
    <t>7ºE</t>
  </si>
  <si>
    <t>8ºA</t>
  </si>
  <si>
    <t>8ºC</t>
  </si>
  <si>
    <t>8ºE</t>
  </si>
  <si>
    <t>Bernadete</t>
  </si>
  <si>
    <t>Carine</t>
  </si>
  <si>
    <t>Maristela</t>
  </si>
  <si>
    <t>Carina</t>
  </si>
  <si>
    <t>Camila</t>
  </si>
  <si>
    <t>Mariza</t>
  </si>
  <si>
    <t>Mariana</t>
  </si>
  <si>
    <t>Maria Paula</t>
  </si>
  <si>
    <t>Beth</t>
  </si>
  <si>
    <t>Silvana</t>
  </si>
  <si>
    <t>Melissa</t>
  </si>
  <si>
    <t>Thaís</t>
  </si>
  <si>
    <t>Daniela</t>
  </si>
  <si>
    <t>Marilei</t>
  </si>
  <si>
    <t>Nathalia</t>
  </si>
  <si>
    <t>Ana Claudia</t>
  </si>
  <si>
    <t>Angela</t>
  </si>
  <si>
    <t>Roger</t>
  </si>
  <si>
    <t>5ºG</t>
  </si>
  <si>
    <t>4ºA</t>
  </si>
  <si>
    <t>7ºG</t>
  </si>
  <si>
    <t>9ºA</t>
  </si>
  <si>
    <t>9ºC</t>
  </si>
  <si>
    <t>9ºE</t>
  </si>
  <si>
    <t>2ªE</t>
  </si>
  <si>
    <t>Duda</t>
  </si>
  <si>
    <t>Berenice</t>
  </si>
  <si>
    <t>Rosane</t>
  </si>
  <si>
    <t>Narayana</t>
  </si>
  <si>
    <t>Bárbara</t>
  </si>
  <si>
    <t>Pag</t>
  </si>
  <si>
    <r>
      <t>Total de Alunos</t>
    </r>
    <r>
      <rPr>
        <b/>
        <sz val="10"/>
        <rFont val="Tahoma"/>
        <family val="2"/>
      </rPr>
      <t xml:space="preserve"> (Pagantes/Bolsistas) </t>
    </r>
    <r>
      <rPr>
        <b/>
        <sz val="16"/>
        <rFont val="Tahoma"/>
        <family val="2"/>
      </rPr>
      <t xml:space="preserve">- 2016 </t>
    </r>
  </si>
  <si>
    <t>Total Al.</t>
  </si>
  <si>
    <t>T. Bolsas Etapa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</si>
</sst>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_(&quot;R$&quot;* #,##0_);_(&quot;R$&quot;* \(#,##0\);_(&quot;R$&quot;* &quot;-&quot;_);_(@_)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59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b/>
      <sz val="16"/>
      <name val="Tahoma"/>
      <family val="2"/>
    </font>
    <font>
      <sz val="9"/>
      <name val="Tahoma"/>
      <family val="2"/>
    </font>
    <font>
      <b/>
      <sz val="7"/>
      <name val="Tahoma"/>
      <family val="2"/>
    </font>
    <font>
      <b/>
      <sz val="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Tahoma"/>
      <family val="2"/>
    </font>
    <font>
      <sz val="8"/>
      <color indexed="14"/>
      <name val="Tahoma"/>
      <family val="2"/>
    </font>
    <font>
      <b/>
      <sz val="9"/>
      <color indexed="14"/>
      <name val="Tahoma"/>
      <family val="2"/>
    </font>
    <font>
      <b/>
      <sz val="9"/>
      <color indexed="12"/>
      <name val="Tahoma"/>
      <family val="2"/>
    </font>
    <font>
      <b/>
      <sz val="8"/>
      <color indexed="14"/>
      <name val="Tahoma"/>
      <family val="2"/>
    </font>
    <font>
      <b/>
      <sz val="8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FF"/>
      <name val="Tahoma"/>
      <family val="2"/>
    </font>
    <font>
      <sz val="8"/>
      <color rgb="FFFF00FF"/>
      <name val="Tahoma"/>
      <family val="2"/>
    </font>
    <font>
      <b/>
      <sz val="9"/>
      <color rgb="FFFF00FF"/>
      <name val="Tahoma"/>
      <family val="2"/>
    </font>
    <font>
      <b/>
      <sz val="9"/>
      <color rgb="FF0000FF"/>
      <name val="Tahoma"/>
      <family val="2"/>
    </font>
    <font>
      <b/>
      <sz val="8"/>
      <color rgb="FFFF00FF"/>
      <name val="Tahoma"/>
      <family val="2"/>
    </font>
    <font>
      <b/>
      <sz val="8"/>
      <color rgb="FF0000FF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32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0" fillId="32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10" fillId="32" borderId="17" xfId="0" applyFont="1" applyFill="1" applyBorder="1" applyAlignment="1">
      <alignment horizontal="center"/>
    </xf>
    <xf numFmtId="0" fontId="53" fillId="32" borderId="14" xfId="0" applyFont="1" applyFill="1" applyBorder="1" applyAlignment="1">
      <alignment horizontal="center"/>
    </xf>
    <xf numFmtId="0" fontId="53" fillId="32" borderId="10" xfId="0" applyFont="1" applyFill="1" applyBorder="1" applyAlignment="1">
      <alignment horizontal="center"/>
    </xf>
    <xf numFmtId="0" fontId="53" fillId="32" borderId="17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3" fillId="33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4" fillId="32" borderId="14" xfId="0" applyFont="1" applyFill="1" applyBorder="1" applyAlignment="1">
      <alignment horizontal="center"/>
    </xf>
    <xf numFmtId="0" fontId="54" fillId="32" borderId="10" xfId="0" applyFont="1" applyFill="1" applyBorder="1" applyAlignment="1">
      <alignment horizontal="center"/>
    </xf>
    <xf numFmtId="0" fontId="54" fillId="32" borderId="17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4" fillId="0" borderId="16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4" fillId="33" borderId="16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54" fillId="34" borderId="17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8" fillId="32" borderId="20" xfId="0" applyFont="1" applyFill="1" applyBorder="1" applyAlignment="1">
      <alignment horizontal="center"/>
    </xf>
    <xf numFmtId="0" fontId="10" fillId="32" borderId="21" xfId="0" applyFont="1" applyFill="1" applyBorder="1" applyAlignment="1">
      <alignment horizontal="center"/>
    </xf>
    <xf numFmtId="0" fontId="8" fillId="32" borderId="21" xfId="0" applyFont="1" applyFill="1" applyBorder="1" applyAlignment="1">
      <alignment horizontal="center"/>
    </xf>
    <xf numFmtId="0" fontId="8" fillId="32" borderId="22" xfId="0" applyFont="1" applyFill="1" applyBorder="1" applyAlignment="1">
      <alignment horizontal="center"/>
    </xf>
    <xf numFmtId="0" fontId="55" fillId="32" borderId="22" xfId="0" applyFont="1" applyFill="1" applyBorder="1" applyAlignment="1">
      <alignment horizontal="center"/>
    </xf>
    <xf numFmtId="0" fontId="56" fillId="32" borderId="22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9" fontId="57" fillId="0" borderId="25" xfId="0" applyNumberFormat="1" applyFont="1" applyFill="1" applyBorder="1" applyAlignment="1">
      <alignment horizontal="center" vertical="center"/>
    </xf>
    <xf numFmtId="9" fontId="58" fillId="0" borderId="25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/>
    </xf>
    <xf numFmtId="0" fontId="11" fillId="0" borderId="24" xfId="0" applyFont="1" applyBorder="1" applyAlignment="1">
      <alignment/>
    </xf>
    <xf numFmtId="0" fontId="11" fillId="0" borderId="26" xfId="0" applyFont="1" applyBorder="1" applyAlignment="1">
      <alignment horizontal="center"/>
    </xf>
    <xf numFmtId="0" fontId="8" fillId="32" borderId="27" xfId="0" applyFont="1" applyFill="1" applyBorder="1" applyAlignment="1">
      <alignment horizontal="center"/>
    </xf>
    <xf numFmtId="0" fontId="12" fillId="0" borderId="25" xfId="0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33" borderId="16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5" fillId="32" borderId="14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5" fillId="32" borderId="31" xfId="0" applyFont="1" applyFill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7" xfId="0" applyFont="1" applyBorder="1" applyAlignment="1">
      <alignment/>
    </xf>
    <xf numFmtId="0" fontId="3" fillId="32" borderId="17" xfId="0" applyFont="1" applyFill="1" applyBorder="1" applyAlignment="1">
      <alignment horizontal="center"/>
    </xf>
    <xf numFmtId="0" fontId="3" fillId="32" borderId="28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5" fillId="32" borderId="24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8</xdr:row>
      <xdr:rowOff>85725</xdr:rowOff>
    </xdr:from>
    <xdr:to>
      <xdr:col>10</xdr:col>
      <xdr:colOff>704850</xdr:colOff>
      <xdr:row>10</xdr:row>
      <xdr:rowOff>38100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5800725" y="1485900"/>
          <a:ext cx="571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6,47%</a:t>
          </a:r>
        </a:p>
      </xdr:txBody>
    </xdr:sp>
    <xdr:clientData/>
  </xdr:twoCellAnchor>
  <xdr:twoCellAnchor>
    <xdr:from>
      <xdr:col>10</xdr:col>
      <xdr:colOff>85725</xdr:colOff>
      <xdr:row>28</xdr:row>
      <xdr:rowOff>57150</xdr:rowOff>
    </xdr:from>
    <xdr:to>
      <xdr:col>10</xdr:col>
      <xdr:colOff>733425</xdr:colOff>
      <xdr:row>30</xdr:row>
      <xdr:rowOff>9525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5753100" y="4705350"/>
          <a:ext cx="6477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14,98%</a:t>
          </a:r>
        </a:p>
      </xdr:txBody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714375</xdr:colOff>
      <xdr:row>39</xdr:row>
      <xdr:rowOff>142875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5734050" y="6305550"/>
          <a:ext cx="6477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18,11%</a:t>
          </a:r>
        </a:p>
      </xdr:txBody>
    </xdr:sp>
    <xdr:clientData/>
  </xdr:twoCellAnchor>
  <xdr:twoCellAnchor>
    <xdr:from>
      <xdr:col>10</xdr:col>
      <xdr:colOff>76200</xdr:colOff>
      <xdr:row>46</xdr:row>
      <xdr:rowOff>85725</xdr:rowOff>
    </xdr:from>
    <xdr:to>
      <xdr:col>10</xdr:col>
      <xdr:colOff>723900</xdr:colOff>
      <xdr:row>48</xdr:row>
      <xdr:rowOff>38100</xdr:rowOff>
    </xdr:to>
    <xdr:sp>
      <xdr:nvSpPr>
        <xdr:cNvPr id="4" name="CaixaDeTexto 4"/>
        <xdr:cNvSpPr txBox="1">
          <a:spLocks noChangeArrowheads="1"/>
        </xdr:cNvSpPr>
      </xdr:nvSpPr>
      <xdr:spPr>
        <a:xfrm>
          <a:off x="5743575" y="7667625"/>
          <a:ext cx="6477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16,97%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showGridLines="0" tabSelected="1" zoomScalePageLayoutView="0" workbookViewId="0" topLeftCell="A1">
      <selection activeCell="O6" sqref="O6"/>
    </sheetView>
  </sheetViews>
  <sheetFormatPr defaultColWidth="9.140625" defaultRowHeight="12.75"/>
  <cols>
    <col min="2" max="2" width="10.7109375" style="0" bestFit="1" customWidth="1"/>
    <col min="4" max="4" width="5.140625" style="0" bestFit="1" customWidth="1"/>
    <col min="5" max="5" width="4.8515625" style="0" bestFit="1" customWidth="1"/>
    <col min="6" max="6" width="5.8515625" style="0" bestFit="1" customWidth="1"/>
    <col min="7" max="7" width="7.57421875" style="0" bestFit="1" customWidth="1"/>
    <col min="8" max="8" width="13.7109375" style="0" bestFit="1" customWidth="1"/>
    <col min="10" max="10" width="9.7109375" style="0" bestFit="1" customWidth="1"/>
    <col min="11" max="11" width="11.57421875" style="0" bestFit="1" customWidth="1"/>
    <col min="12" max="12" width="10.421875" style="0" bestFit="1" customWidth="1"/>
  </cols>
  <sheetData>
    <row r="1" spans="1:12" ht="20.25" thickBot="1">
      <c r="A1" s="121" t="s">
        <v>90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</row>
    <row r="2" spans="1:12" ht="13.5" thickBot="1">
      <c r="A2" s="82" t="s">
        <v>11</v>
      </c>
      <c r="B2" s="83" t="s">
        <v>10</v>
      </c>
      <c r="C2" s="83" t="s">
        <v>12</v>
      </c>
      <c r="D2" s="84" t="s">
        <v>89</v>
      </c>
      <c r="E2" s="85">
        <v>0.5</v>
      </c>
      <c r="F2" s="86">
        <v>1</v>
      </c>
      <c r="G2" s="84" t="s">
        <v>91</v>
      </c>
      <c r="H2" s="87" t="s">
        <v>29</v>
      </c>
      <c r="I2" s="88" t="s">
        <v>30</v>
      </c>
      <c r="J2" s="89" t="s">
        <v>31</v>
      </c>
      <c r="K2" s="92" t="s">
        <v>92</v>
      </c>
      <c r="L2" s="90" t="s">
        <v>24</v>
      </c>
    </row>
    <row r="3" spans="1:12" ht="12.75">
      <c r="A3" s="7" t="s">
        <v>0</v>
      </c>
      <c r="B3" s="8" t="s">
        <v>63</v>
      </c>
      <c r="C3" s="8">
        <v>10</v>
      </c>
      <c r="D3" s="8">
        <v>10</v>
      </c>
      <c r="E3" s="46"/>
      <c r="F3" s="37"/>
      <c r="G3" s="13">
        <f>SUM(D3)</f>
        <v>10</v>
      </c>
      <c r="H3" s="27">
        <f aca="true" t="shared" si="0" ref="H3:H20">SUM(C3-G3)</f>
        <v>0</v>
      </c>
      <c r="I3" s="13">
        <f>SUM(G3)</f>
        <v>10</v>
      </c>
      <c r="J3" s="124">
        <f>SUM(G3:G12)</f>
        <v>170</v>
      </c>
      <c r="K3" s="136">
        <f>SUM(F3:F12)</f>
        <v>11</v>
      </c>
      <c r="L3" s="127">
        <f>SUM(170-J3)</f>
        <v>0</v>
      </c>
    </row>
    <row r="4" spans="1:12" ht="12.75">
      <c r="A4" s="6" t="s">
        <v>1</v>
      </c>
      <c r="B4" s="3" t="s">
        <v>32</v>
      </c>
      <c r="C4" s="3">
        <v>15</v>
      </c>
      <c r="D4" s="3">
        <v>15</v>
      </c>
      <c r="E4" s="47"/>
      <c r="F4" s="38"/>
      <c r="G4" s="15">
        <f aca="true" t="shared" si="1" ref="G4:G50">SUM(D4:F4)</f>
        <v>15</v>
      </c>
      <c r="H4" s="18">
        <f t="shared" si="0"/>
        <v>0</v>
      </c>
      <c r="I4" s="130">
        <f>SUM(G4:G7)</f>
        <v>59</v>
      </c>
      <c r="J4" s="125"/>
      <c r="K4" s="137"/>
      <c r="L4" s="128"/>
    </row>
    <row r="5" spans="1:12" ht="12.75">
      <c r="A5" s="6" t="s">
        <v>2</v>
      </c>
      <c r="B5" s="3" t="s">
        <v>73</v>
      </c>
      <c r="C5" s="3">
        <v>15</v>
      </c>
      <c r="D5" s="3">
        <v>15</v>
      </c>
      <c r="E5" s="47"/>
      <c r="F5" s="38"/>
      <c r="G5" s="15">
        <f t="shared" si="1"/>
        <v>15</v>
      </c>
      <c r="H5" s="18">
        <f t="shared" si="0"/>
        <v>0</v>
      </c>
      <c r="I5" s="131"/>
      <c r="J5" s="125"/>
      <c r="K5" s="137"/>
      <c r="L5" s="128"/>
    </row>
    <row r="6" spans="1:12" ht="12.75">
      <c r="A6" s="6" t="s">
        <v>39</v>
      </c>
      <c r="B6" s="3" t="s">
        <v>74</v>
      </c>
      <c r="C6" s="3">
        <v>15</v>
      </c>
      <c r="D6" s="3">
        <v>15</v>
      </c>
      <c r="E6" s="47"/>
      <c r="F6" s="38"/>
      <c r="G6" s="15">
        <f t="shared" si="1"/>
        <v>15</v>
      </c>
      <c r="H6" s="18">
        <f t="shared" si="0"/>
        <v>0</v>
      </c>
      <c r="I6" s="131"/>
      <c r="J6" s="125"/>
      <c r="K6" s="137"/>
      <c r="L6" s="128"/>
    </row>
    <row r="7" spans="1:12" ht="12.75">
      <c r="A7" s="6" t="s">
        <v>50</v>
      </c>
      <c r="B7" s="3" t="s">
        <v>71</v>
      </c>
      <c r="C7" s="3">
        <v>15</v>
      </c>
      <c r="D7" s="3">
        <v>14</v>
      </c>
      <c r="E7" s="47"/>
      <c r="F7" s="38"/>
      <c r="G7" s="15">
        <f t="shared" si="1"/>
        <v>14</v>
      </c>
      <c r="H7" s="18">
        <f t="shared" si="0"/>
        <v>1</v>
      </c>
      <c r="I7" s="132"/>
      <c r="J7" s="125"/>
      <c r="K7" s="137"/>
      <c r="L7" s="128"/>
    </row>
    <row r="8" spans="1:12" ht="12.75">
      <c r="A8" s="6" t="s">
        <v>8</v>
      </c>
      <c r="B8" s="3" t="s">
        <v>34</v>
      </c>
      <c r="C8" s="3">
        <v>20</v>
      </c>
      <c r="D8" s="3">
        <v>17</v>
      </c>
      <c r="E8" s="47"/>
      <c r="F8" s="38">
        <v>3</v>
      </c>
      <c r="G8" s="15">
        <f t="shared" si="1"/>
        <v>20</v>
      </c>
      <c r="H8" s="18">
        <f t="shared" si="0"/>
        <v>0</v>
      </c>
      <c r="I8" s="133">
        <f>SUM(G8:G12)</f>
        <v>101</v>
      </c>
      <c r="J8" s="125"/>
      <c r="K8" s="137"/>
      <c r="L8" s="128"/>
    </row>
    <row r="9" spans="1:12" ht="12.75">
      <c r="A9" s="6" t="s">
        <v>9</v>
      </c>
      <c r="B9" s="3" t="s">
        <v>35</v>
      </c>
      <c r="C9" s="3">
        <v>20</v>
      </c>
      <c r="D9" s="3">
        <v>18</v>
      </c>
      <c r="E9" s="47"/>
      <c r="F9" s="38">
        <v>2</v>
      </c>
      <c r="G9" s="15">
        <f t="shared" si="1"/>
        <v>20</v>
      </c>
      <c r="H9" s="18">
        <f t="shared" si="0"/>
        <v>0</v>
      </c>
      <c r="I9" s="134"/>
      <c r="J9" s="125"/>
      <c r="K9" s="137"/>
      <c r="L9" s="128"/>
    </row>
    <row r="10" spans="1:12" ht="12.75">
      <c r="A10" s="6" t="s">
        <v>40</v>
      </c>
      <c r="B10" s="3" t="s">
        <v>33</v>
      </c>
      <c r="C10" s="3">
        <v>20</v>
      </c>
      <c r="D10" s="3">
        <v>18</v>
      </c>
      <c r="E10" s="47"/>
      <c r="F10" s="38">
        <v>2</v>
      </c>
      <c r="G10" s="15">
        <f t="shared" si="1"/>
        <v>20</v>
      </c>
      <c r="H10" s="18">
        <f t="shared" si="0"/>
        <v>0</v>
      </c>
      <c r="I10" s="134"/>
      <c r="J10" s="125"/>
      <c r="K10" s="137"/>
      <c r="L10" s="128"/>
    </row>
    <row r="11" spans="1:12" ht="12.75">
      <c r="A11" s="6" t="s">
        <v>41</v>
      </c>
      <c r="B11" s="3" t="s">
        <v>36</v>
      </c>
      <c r="C11" s="3">
        <v>20</v>
      </c>
      <c r="D11" s="3">
        <v>18</v>
      </c>
      <c r="E11" s="47"/>
      <c r="F11" s="38">
        <v>2</v>
      </c>
      <c r="G11" s="15">
        <f t="shared" si="1"/>
        <v>20</v>
      </c>
      <c r="H11" s="18">
        <f t="shared" si="0"/>
        <v>0</v>
      </c>
      <c r="I11" s="134"/>
      <c r="J11" s="125"/>
      <c r="K11" s="137"/>
      <c r="L11" s="128"/>
    </row>
    <row r="12" spans="1:12" ht="13.5" thickBot="1">
      <c r="A12" s="35" t="s">
        <v>42</v>
      </c>
      <c r="B12" s="29" t="s">
        <v>37</v>
      </c>
      <c r="C12" s="29">
        <v>20</v>
      </c>
      <c r="D12" s="29">
        <v>19</v>
      </c>
      <c r="E12" s="48"/>
      <c r="F12" s="39">
        <v>2</v>
      </c>
      <c r="G12" s="30">
        <f t="shared" si="1"/>
        <v>21</v>
      </c>
      <c r="H12" s="36">
        <f t="shared" si="0"/>
        <v>-1</v>
      </c>
      <c r="I12" s="135"/>
      <c r="J12" s="126"/>
      <c r="K12" s="138"/>
      <c r="L12" s="129"/>
    </row>
    <row r="13" spans="1:12" ht="12.75">
      <c r="A13" s="16" t="s">
        <v>13</v>
      </c>
      <c r="B13" s="14" t="s">
        <v>87</v>
      </c>
      <c r="C13" s="14">
        <v>24</v>
      </c>
      <c r="D13" s="14">
        <v>23</v>
      </c>
      <c r="E13" s="49"/>
      <c r="F13" s="40">
        <v>1</v>
      </c>
      <c r="G13" s="26">
        <f t="shared" si="1"/>
        <v>24</v>
      </c>
      <c r="H13" s="19">
        <f t="shared" si="0"/>
        <v>0</v>
      </c>
      <c r="I13" s="142">
        <f>SUM(G13:G16)</f>
        <v>96</v>
      </c>
      <c r="J13" s="143">
        <f>SUM(G13:G32)</f>
        <v>467</v>
      </c>
      <c r="K13" s="94">
        <f>SUM(F13:F32)+1</f>
        <v>70</v>
      </c>
      <c r="L13" s="116">
        <f>SUM(480-J13)</f>
        <v>13</v>
      </c>
    </row>
    <row r="14" spans="1:12" ht="12.75">
      <c r="A14" s="11" t="s">
        <v>14</v>
      </c>
      <c r="B14" s="10" t="s">
        <v>61</v>
      </c>
      <c r="C14" s="10">
        <v>24</v>
      </c>
      <c r="D14" s="10">
        <v>21</v>
      </c>
      <c r="E14" s="50"/>
      <c r="F14" s="41">
        <v>3</v>
      </c>
      <c r="G14" s="25">
        <f t="shared" si="1"/>
        <v>24</v>
      </c>
      <c r="H14" s="20">
        <f t="shared" si="0"/>
        <v>0</v>
      </c>
      <c r="I14" s="119"/>
      <c r="J14" s="144"/>
      <c r="K14" s="95"/>
      <c r="L14" s="117"/>
    </row>
    <row r="15" spans="1:12" ht="12.75">
      <c r="A15" s="11" t="s">
        <v>15</v>
      </c>
      <c r="B15" s="10" t="s">
        <v>88</v>
      </c>
      <c r="C15" s="10">
        <v>24</v>
      </c>
      <c r="D15" s="10">
        <v>20</v>
      </c>
      <c r="E15" s="50"/>
      <c r="F15" s="41">
        <v>4</v>
      </c>
      <c r="G15" s="25">
        <f t="shared" si="1"/>
        <v>24</v>
      </c>
      <c r="H15" s="20">
        <f t="shared" si="0"/>
        <v>0</v>
      </c>
      <c r="I15" s="119"/>
      <c r="J15" s="144"/>
      <c r="K15" s="95"/>
      <c r="L15" s="117"/>
    </row>
    <row r="16" spans="1:12" ht="12.75">
      <c r="A16" s="11" t="s">
        <v>28</v>
      </c>
      <c r="B16" s="10" t="s">
        <v>59</v>
      </c>
      <c r="C16" s="10">
        <v>24</v>
      </c>
      <c r="D16" s="10">
        <v>20</v>
      </c>
      <c r="E16" s="50"/>
      <c r="F16" s="41">
        <v>4</v>
      </c>
      <c r="G16" s="25">
        <f t="shared" si="1"/>
        <v>24</v>
      </c>
      <c r="H16" s="20">
        <f t="shared" si="0"/>
        <v>0</v>
      </c>
      <c r="I16" s="119"/>
      <c r="J16" s="144"/>
      <c r="K16" s="95"/>
      <c r="L16" s="117"/>
    </row>
    <row r="17" spans="1:12" ht="12.75">
      <c r="A17" s="11" t="s">
        <v>17</v>
      </c>
      <c r="B17" s="10" t="s">
        <v>62</v>
      </c>
      <c r="C17" s="10">
        <v>24</v>
      </c>
      <c r="D17" s="10">
        <v>22</v>
      </c>
      <c r="E17" s="50"/>
      <c r="F17" s="41">
        <v>2</v>
      </c>
      <c r="G17" s="25">
        <f t="shared" si="1"/>
        <v>24</v>
      </c>
      <c r="H17" s="20">
        <f t="shared" si="0"/>
        <v>0</v>
      </c>
      <c r="I17" s="119">
        <f>SUM(G17:G20)</f>
        <v>96</v>
      </c>
      <c r="J17" s="144"/>
      <c r="K17" s="95"/>
      <c r="L17" s="117"/>
    </row>
    <row r="18" spans="1:12" ht="12.75">
      <c r="A18" s="11" t="s">
        <v>18</v>
      </c>
      <c r="B18" s="10" t="s">
        <v>64</v>
      </c>
      <c r="C18" s="10">
        <v>24</v>
      </c>
      <c r="D18" s="10">
        <v>23</v>
      </c>
      <c r="E18" s="50"/>
      <c r="F18" s="41">
        <v>2</v>
      </c>
      <c r="G18" s="25">
        <f t="shared" si="1"/>
        <v>25</v>
      </c>
      <c r="H18" s="20">
        <f t="shared" si="0"/>
        <v>-1</v>
      </c>
      <c r="I18" s="119"/>
      <c r="J18" s="144"/>
      <c r="K18" s="95"/>
      <c r="L18" s="117"/>
    </row>
    <row r="19" spans="1:12" ht="12.75">
      <c r="A19" s="11" t="s">
        <v>19</v>
      </c>
      <c r="B19" s="10" t="s">
        <v>72</v>
      </c>
      <c r="C19" s="10">
        <v>24</v>
      </c>
      <c r="D19" s="10">
        <v>22</v>
      </c>
      <c r="E19" s="50"/>
      <c r="F19" s="41">
        <v>2</v>
      </c>
      <c r="G19" s="25">
        <f t="shared" si="1"/>
        <v>24</v>
      </c>
      <c r="H19" s="20">
        <f t="shared" si="0"/>
        <v>0</v>
      </c>
      <c r="I19" s="119"/>
      <c r="J19" s="144"/>
      <c r="K19" s="95"/>
      <c r="L19" s="117"/>
    </row>
    <row r="20" spans="1:12" ht="12.75">
      <c r="A20" s="11" t="s">
        <v>43</v>
      </c>
      <c r="B20" s="10" t="s">
        <v>63</v>
      </c>
      <c r="C20" s="10">
        <v>24</v>
      </c>
      <c r="D20" s="10">
        <v>21</v>
      </c>
      <c r="E20" s="50"/>
      <c r="F20" s="41">
        <v>2</v>
      </c>
      <c r="G20" s="25">
        <f t="shared" si="1"/>
        <v>23</v>
      </c>
      <c r="H20" s="20">
        <f t="shared" si="0"/>
        <v>1</v>
      </c>
      <c r="I20" s="119"/>
      <c r="J20" s="144"/>
      <c r="K20" s="95"/>
      <c r="L20" s="117"/>
    </row>
    <row r="21" spans="1:12" ht="12.75">
      <c r="A21" s="11" t="s">
        <v>20</v>
      </c>
      <c r="B21" s="10" t="s">
        <v>38</v>
      </c>
      <c r="C21" s="10">
        <v>24</v>
      </c>
      <c r="D21" s="10">
        <v>19</v>
      </c>
      <c r="E21" s="50"/>
      <c r="F21" s="41">
        <v>5</v>
      </c>
      <c r="G21" s="75">
        <f t="shared" si="1"/>
        <v>24</v>
      </c>
      <c r="H21" s="20">
        <v>0</v>
      </c>
      <c r="I21" s="108">
        <f>SUM(G21:G24)</f>
        <v>94</v>
      </c>
      <c r="J21" s="144"/>
      <c r="K21" s="95"/>
      <c r="L21" s="117"/>
    </row>
    <row r="22" spans="1:12" ht="12.75">
      <c r="A22" s="11" t="s">
        <v>21</v>
      </c>
      <c r="B22" s="10" t="s">
        <v>65</v>
      </c>
      <c r="C22" s="10">
        <v>24</v>
      </c>
      <c r="D22" s="10">
        <v>19</v>
      </c>
      <c r="E22" s="50"/>
      <c r="F22" s="41">
        <v>5</v>
      </c>
      <c r="G22" s="25">
        <f t="shared" si="1"/>
        <v>24</v>
      </c>
      <c r="H22" s="20">
        <f aca="true" t="shared" si="2" ref="H22:H33">SUM(C22-G22)</f>
        <v>0</v>
      </c>
      <c r="I22" s="108"/>
      <c r="J22" s="144"/>
      <c r="K22" s="95"/>
      <c r="L22" s="117"/>
    </row>
    <row r="23" spans="1:12" ht="12.75">
      <c r="A23" s="11" t="s">
        <v>22</v>
      </c>
      <c r="B23" s="10" t="s">
        <v>67</v>
      </c>
      <c r="C23" s="10">
        <v>24</v>
      </c>
      <c r="D23" s="10">
        <v>19</v>
      </c>
      <c r="E23" s="50"/>
      <c r="F23" s="41">
        <v>4</v>
      </c>
      <c r="G23" s="25">
        <f t="shared" si="1"/>
        <v>23</v>
      </c>
      <c r="H23" s="20">
        <f t="shared" si="2"/>
        <v>1</v>
      </c>
      <c r="I23" s="108"/>
      <c r="J23" s="144"/>
      <c r="K23" s="95"/>
      <c r="L23" s="117"/>
    </row>
    <row r="24" spans="1:12" ht="12.75">
      <c r="A24" s="11" t="s">
        <v>26</v>
      </c>
      <c r="B24" s="10" t="s">
        <v>66</v>
      </c>
      <c r="C24" s="10">
        <v>24</v>
      </c>
      <c r="D24" s="10">
        <v>19</v>
      </c>
      <c r="E24" s="50"/>
      <c r="F24" s="41">
        <v>4</v>
      </c>
      <c r="G24" s="25">
        <f t="shared" si="1"/>
        <v>23</v>
      </c>
      <c r="H24" s="20">
        <f t="shared" si="2"/>
        <v>1</v>
      </c>
      <c r="I24" s="108"/>
      <c r="J24" s="144"/>
      <c r="K24" s="95"/>
      <c r="L24" s="117"/>
    </row>
    <row r="25" spans="1:12" ht="12.75">
      <c r="A25" s="11" t="s">
        <v>78</v>
      </c>
      <c r="B25" s="10" t="s">
        <v>60</v>
      </c>
      <c r="C25" s="59">
        <v>24</v>
      </c>
      <c r="D25" s="10">
        <v>17</v>
      </c>
      <c r="E25" s="50"/>
      <c r="F25" s="41">
        <v>6</v>
      </c>
      <c r="G25" s="25">
        <f t="shared" si="1"/>
        <v>23</v>
      </c>
      <c r="H25" s="20">
        <f t="shared" si="2"/>
        <v>1</v>
      </c>
      <c r="I25" s="108">
        <f>SUM(G25:G28)</f>
        <v>93</v>
      </c>
      <c r="J25" s="144"/>
      <c r="K25" s="95"/>
      <c r="L25" s="117"/>
    </row>
    <row r="26" spans="1:12" ht="12.75">
      <c r="A26" s="11" t="s">
        <v>23</v>
      </c>
      <c r="B26" s="10" t="s">
        <v>85</v>
      </c>
      <c r="C26" s="59">
        <v>24</v>
      </c>
      <c r="D26" s="10">
        <v>20</v>
      </c>
      <c r="E26" s="50"/>
      <c r="F26" s="41">
        <v>3</v>
      </c>
      <c r="G26" s="25">
        <f t="shared" si="1"/>
        <v>23</v>
      </c>
      <c r="H26" s="20">
        <f t="shared" si="2"/>
        <v>1</v>
      </c>
      <c r="I26" s="108"/>
      <c r="J26" s="144"/>
      <c r="K26" s="95"/>
      <c r="L26" s="117"/>
    </row>
    <row r="27" spans="1:12" ht="12.75">
      <c r="A27" s="11" t="s">
        <v>51</v>
      </c>
      <c r="B27" s="10" t="s">
        <v>69</v>
      </c>
      <c r="C27" s="59">
        <v>24</v>
      </c>
      <c r="D27" s="10">
        <v>20</v>
      </c>
      <c r="E27" s="50"/>
      <c r="F27" s="41">
        <v>3</v>
      </c>
      <c r="G27" s="25">
        <f t="shared" si="1"/>
        <v>23</v>
      </c>
      <c r="H27" s="20">
        <f t="shared" si="2"/>
        <v>1</v>
      </c>
      <c r="I27" s="108"/>
      <c r="J27" s="144"/>
      <c r="K27" s="95"/>
      <c r="L27" s="117"/>
    </row>
    <row r="28" spans="1:12" ht="12.75">
      <c r="A28" s="11" t="s">
        <v>52</v>
      </c>
      <c r="B28" s="10" t="s">
        <v>68</v>
      </c>
      <c r="C28" s="59">
        <v>24</v>
      </c>
      <c r="D28" s="10">
        <v>20</v>
      </c>
      <c r="E28" s="50"/>
      <c r="F28" s="41">
        <v>4</v>
      </c>
      <c r="G28" s="25">
        <f t="shared" si="1"/>
        <v>24</v>
      </c>
      <c r="H28" s="20">
        <f t="shared" si="2"/>
        <v>0</v>
      </c>
      <c r="I28" s="108"/>
      <c r="J28" s="144"/>
      <c r="K28" s="95"/>
      <c r="L28" s="117"/>
    </row>
    <row r="29" spans="1:12" ht="12.75">
      <c r="A29" s="11" t="s">
        <v>27</v>
      </c>
      <c r="B29" s="10" t="s">
        <v>72</v>
      </c>
      <c r="C29" s="10">
        <v>24</v>
      </c>
      <c r="D29" s="10">
        <v>18</v>
      </c>
      <c r="E29" s="50"/>
      <c r="F29" s="41">
        <v>5</v>
      </c>
      <c r="G29" s="25">
        <f t="shared" si="1"/>
        <v>23</v>
      </c>
      <c r="H29" s="20">
        <f t="shared" si="2"/>
        <v>1</v>
      </c>
      <c r="I29" s="108">
        <f>SUM(G29:G32)</f>
        <v>88</v>
      </c>
      <c r="J29" s="144"/>
      <c r="K29" s="95"/>
      <c r="L29" s="117"/>
    </row>
    <row r="30" spans="1:12" ht="12.75">
      <c r="A30" s="11" t="s">
        <v>47</v>
      </c>
      <c r="B30" s="10" t="s">
        <v>86</v>
      </c>
      <c r="C30" s="10">
        <v>24</v>
      </c>
      <c r="D30" s="10">
        <v>20</v>
      </c>
      <c r="E30" s="50"/>
      <c r="F30" s="41">
        <v>3</v>
      </c>
      <c r="G30" s="25">
        <f t="shared" si="1"/>
        <v>23</v>
      </c>
      <c r="H30" s="20">
        <f t="shared" si="2"/>
        <v>1</v>
      </c>
      <c r="I30" s="109"/>
      <c r="J30" s="144"/>
      <c r="K30" s="95"/>
      <c r="L30" s="117"/>
    </row>
    <row r="31" spans="1:12" ht="12.75">
      <c r="A31" s="11" t="s">
        <v>48</v>
      </c>
      <c r="B31" s="10" t="s">
        <v>70</v>
      </c>
      <c r="C31" s="10">
        <v>24</v>
      </c>
      <c r="D31" s="10">
        <v>17</v>
      </c>
      <c r="E31" s="50"/>
      <c r="F31" s="41">
        <v>4</v>
      </c>
      <c r="G31" s="25">
        <f t="shared" si="1"/>
        <v>21</v>
      </c>
      <c r="H31" s="20">
        <f t="shared" si="2"/>
        <v>3</v>
      </c>
      <c r="I31" s="109"/>
      <c r="J31" s="144"/>
      <c r="K31" s="95"/>
      <c r="L31" s="117"/>
    </row>
    <row r="32" spans="1:12" ht="13.5" thickBot="1">
      <c r="A32" s="9" t="s">
        <v>77</v>
      </c>
      <c r="B32" s="12" t="s">
        <v>71</v>
      </c>
      <c r="C32" s="12">
        <v>24</v>
      </c>
      <c r="D32" s="12">
        <v>17</v>
      </c>
      <c r="E32" s="51">
        <v>1</v>
      </c>
      <c r="F32" s="42">
        <v>3</v>
      </c>
      <c r="G32" s="28">
        <f t="shared" si="1"/>
        <v>21</v>
      </c>
      <c r="H32" s="21">
        <f t="shared" si="2"/>
        <v>3</v>
      </c>
      <c r="I32" s="110"/>
      <c r="J32" s="145"/>
      <c r="K32" s="140"/>
      <c r="L32" s="118"/>
    </row>
    <row r="33" spans="1:12" ht="12.75">
      <c r="A33" s="54" t="s">
        <v>45</v>
      </c>
      <c r="B33" s="120" t="s">
        <v>65</v>
      </c>
      <c r="C33" s="77">
        <v>32</v>
      </c>
      <c r="D33" s="77">
        <v>22</v>
      </c>
      <c r="E33" s="55"/>
      <c r="F33" s="56">
        <v>4</v>
      </c>
      <c r="G33" s="76">
        <f t="shared" si="1"/>
        <v>26</v>
      </c>
      <c r="H33" s="57">
        <f t="shared" si="2"/>
        <v>6</v>
      </c>
      <c r="I33" s="132">
        <f>SUM(G33:G35)</f>
        <v>77</v>
      </c>
      <c r="J33" s="137">
        <f>SUM(G33:G42)</f>
        <v>265</v>
      </c>
      <c r="K33" s="139">
        <f>SUM(F33:F42)+2</f>
        <v>48</v>
      </c>
      <c r="L33" s="96">
        <f>SUM(320-J33)</f>
        <v>55</v>
      </c>
    </row>
    <row r="34" spans="1:12" ht="12.75">
      <c r="A34" s="31" t="s">
        <v>46</v>
      </c>
      <c r="B34" s="99"/>
      <c r="C34" s="78">
        <v>32</v>
      </c>
      <c r="D34" s="78">
        <v>20</v>
      </c>
      <c r="E34" s="52"/>
      <c r="F34" s="43">
        <v>4</v>
      </c>
      <c r="G34" s="79">
        <f t="shared" si="1"/>
        <v>24</v>
      </c>
      <c r="H34" s="32">
        <v>8</v>
      </c>
      <c r="I34" s="141"/>
      <c r="J34" s="137"/>
      <c r="K34" s="137"/>
      <c r="L34" s="96"/>
    </row>
    <row r="35" spans="1:12" ht="12.75">
      <c r="A35" s="31" t="s">
        <v>49</v>
      </c>
      <c r="B35" s="99"/>
      <c r="C35" s="78">
        <v>32</v>
      </c>
      <c r="D35" s="78">
        <v>22</v>
      </c>
      <c r="E35" s="52"/>
      <c r="F35" s="43">
        <v>5</v>
      </c>
      <c r="G35" s="79">
        <f t="shared" si="1"/>
        <v>27</v>
      </c>
      <c r="H35" s="32">
        <f>SUM(C35-G35)</f>
        <v>5</v>
      </c>
      <c r="I35" s="141"/>
      <c r="J35" s="137"/>
      <c r="K35" s="137"/>
      <c r="L35" s="96"/>
    </row>
    <row r="36" spans="1:12" ht="12.75">
      <c r="A36" s="31" t="s">
        <v>53</v>
      </c>
      <c r="B36" s="98" t="s">
        <v>44</v>
      </c>
      <c r="C36" s="78">
        <v>32</v>
      </c>
      <c r="D36" s="78">
        <v>23</v>
      </c>
      <c r="E36" s="52"/>
      <c r="F36" s="43">
        <v>5</v>
      </c>
      <c r="G36" s="79">
        <f t="shared" si="1"/>
        <v>28</v>
      </c>
      <c r="H36" s="32">
        <f>SUM(C36-G36)</f>
        <v>4</v>
      </c>
      <c r="I36" s="112">
        <f>SUM(G36:G39)</f>
        <v>111</v>
      </c>
      <c r="J36" s="137"/>
      <c r="K36" s="137"/>
      <c r="L36" s="96"/>
    </row>
    <row r="37" spans="1:12" ht="12.75">
      <c r="A37" s="31" t="s">
        <v>54</v>
      </c>
      <c r="B37" s="99"/>
      <c r="C37" s="78">
        <v>32</v>
      </c>
      <c r="D37" s="78">
        <v>19</v>
      </c>
      <c r="E37" s="52">
        <v>1</v>
      </c>
      <c r="F37" s="43">
        <v>5</v>
      </c>
      <c r="G37" s="79">
        <f t="shared" si="1"/>
        <v>25</v>
      </c>
      <c r="H37" s="32">
        <v>8</v>
      </c>
      <c r="I37" s="141"/>
      <c r="J37" s="137"/>
      <c r="K37" s="137"/>
      <c r="L37" s="96"/>
    </row>
    <row r="38" spans="1:12" ht="12.75">
      <c r="A38" s="31" t="s">
        <v>55</v>
      </c>
      <c r="B38" s="99"/>
      <c r="C38" s="78">
        <v>32</v>
      </c>
      <c r="D38" s="78">
        <v>26</v>
      </c>
      <c r="E38" s="52"/>
      <c r="F38" s="43">
        <v>4</v>
      </c>
      <c r="G38" s="79">
        <f t="shared" si="1"/>
        <v>30</v>
      </c>
      <c r="H38" s="32">
        <f aca="true" t="shared" si="3" ref="H38:H49">SUM(C38-G38)</f>
        <v>2</v>
      </c>
      <c r="I38" s="141"/>
      <c r="J38" s="137"/>
      <c r="K38" s="137"/>
      <c r="L38" s="96"/>
    </row>
    <row r="39" spans="1:12" ht="12.75">
      <c r="A39" s="31" t="s">
        <v>79</v>
      </c>
      <c r="B39" s="99"/>
      <c r="C39" s="78">
        <v>32</v>
      </c>
      <c r="D39" s="78">
        <v>22</v>
      </c>
      <c r="E39" s="52"/>
      <c r="F39" s="43">
        <v>6</v>
      </c>
      <c r="G39" s="79">
        <f t="shared" si="1"/>
        <v>28</v>
      </c>
      <c r="H39" s="32">
        <f t="shared" si="3"/>
        <v>4</v>
      </c>
      <c r="I39" s="141"/>
      <c r="J39" s="137"/>
      <c r="K39" s="137"/>
      <c r="L39" s="96"/>
    </row>
    <row r="40" spans="1:12" ht="12.75">
      <c r="A40" s="31" t="s">
        <v>56</v>
      </c>
      <c r="B40" s="98" t="s">
        <v>76</v>
      </c>
      <c r="C40" s="78">
        <v>32</v>
      </c>
      <c r="D40" s="78">
        <v>16</v>
      </c>
      <c r="E40" s="52"/>
      <c r="F40" s="43">
        <v>3</v>
      </c>
      <c r="G40" s="79">
        <f t="shared" si="1"/>
        <v>19</v>
      </c>
      <c r="H40" s="32">
        <f t="shared" si="3"/>
        <v>13</v>
      </c>
      <c r="I40" s="112">
        <f>SUM(G40:G42)</f>
        <v>77</v>
      </c>
      <c r="J40" s="137"/>
      <c r="K40" s="137"/>
      <c r="L40" s="96"/>
    </row>
    <row r="41" spans="1:12" ht="12.75">
      <c r="A41" s="31" t="s">
        <v>57</v>
      </c>
      <c r="B41" s="98"/>
      <c r="C41" s="78">
        <v>32</v>
      </c>
      <c r="D41" s="78">
        <v>23</v>
      </c>
      <c r="E41" s="52">
        <v>1</v>
      </c>
      <c r="F41" s="43">
        <v>5</v>
      </c>
      <c r="G41" s="79">
        <f t="shared" si="1"/>
        <v>29</v>
      </c>
      <c r="H41" s="32">
        <f t="shared" si="3"/>
        <v>3</v>
      </c>
      <c r="I41" s="112"/>
      <c r="J41" s="137"/>
      <c r="K41" s="137"/>
      <c r="L41" s="96"/>
    </row>
    <row r="42" spans="1:12" ht="13.5" thickBot="1">
      <c r="A42" s="33" t="s">
        <v>58</v>
      </c>
      <c r="B42" s="111"/>
      <c r="C42" s="80">
        <v>32</v>
      </c>
      <c r="D42" s="80">
        <v>24</v>
      </c>
      <c r="E42" s="53"/>
      <c r="F42" s="44">
        <v>5</v>
      </c>
      <c r="G42" s="81">
        <f t="shared" si="1"/>
        <v>29</v>
      </c>
      <c r="H42" s="34">
        <f t="shared" si="3"/>
        <v>3</v>
      </c>
      <c r="I42" s="113"/>
      <c r="J42" s="138"/>
      <c r="K42" s="138"/>
      <c r="L42" s="97"/>
    </row>
    <row r="43" spans="1:12" ht="12.75">
      <c r="A43" s="16" t="s">
        <v>80</v>
      </c>
      <c r="B43" s="114" t="s">
        <v>84</v>
      </c>
      <c r="C43" s="14">
        <v>32</v>
      </c>
      <c r="D43" s="14">
        <v>24</v>
      </c>
      <c r="E43" s="49">
        <v>2</v>
      </c>
      <c r="F43" s="40">
        <v>4</v>
      </c>
      <c r="G43" s="26">
        <f t="shared" si="1"/>
        <v>30</v>
      </c>
      <c r="H43" s="19">
        <f t="shared" si="3"/>
        <v>2</v>
      </c>
      <c r="I43" s="115">
        <f>SUM(G43:G45)</f>
        <v>79</v>
      </c>
      <c r="J43" s="94">
        <f>SUM(G43:G50)</f>
        <v>218</v>
      </c>
      <c r="K43" s="94">
        <f>SUM(F43:F50)+2</f>
        <v>37</v>
      </c>
      <c r="L43" s="100">
        <f>SUM(256-J43)</f>
        <v>38</v>
      </c>
    </row>
    <row r="44" spans="1:12" ht="12.75">
      <c r="A44" s="11" t="s">
        <v>81</v>
      </c>
      <c r="B44" s="103"/>
      <c r="C44" s="10">
        <v>32</v>
      </c>
      <c r="D44" s="10">
        <v>21</v>
      </c>
      <c r="E44" s="50"/>
      <c r="F44" s="41">
        <v>4</v>
      </c>
      <c r="G44" s="25">
        <f t="shared" si="1"/>
        <v>25</v>
      </c>
      <c r="H44" s="20">
        <f t="shared" si="3"/>
        <v>7</v>
      </c>
      <c r="I44" s="106"/>
      <c r="J44" s="95"/>
      <c r="K44" s="95"/>
      <c r="L44" s="101"/>
    </row>
    <row r="45" spans="1:12" ht="12.75">
      <c r="A45" s="11" t="s">
        <v>82</v>
      </c>
      <c r="B45" s="103"/>
      <c r="C45" s="10">
        <v>32</v>
      </c>
      <c r="D45" s="10">
        <v>21</v>
      </c>
      <c r="E45" s="50"/>
      <c r="F45" s="41">
        <v>3</v>
      </c>
      <c r="G45" s="25">
        <f t="shared" si="1"/>
        <v>24</v>
      </c>
      <c r="H45" s="20">
        <f t="shared" si="3"/>
        <v>8</v>
      </c>
      <c r="I45" s="107"/>
      <c r="J45" s="95"/>
      <c r="K45" s="95"/>
      <c r="L45" s="101"/>
    </row>
    <row r="46" spans="1:12" ht="12.75">
      <c r="A46" s="11" t="s">
        <v>3</v>
      </c>
      <c r="B46" s="102" t="s">
        <v>25</v>
      </c>
      <c r="C46" s="10">
        <v>32</v>
      </c>
      <c r="D46" s="10">
        <v>21</v>
      </c>
      <c r="E46" s="50"/>
      <c r="F46" s="41">
        <v>8</v>
      </c>
      <c r="G46" s="25">
        <f t="shared" si="1"/>
        <v>29</v>
      </c>
      <c r="H46" s="20">
        <f t="shared" si="3"/>
        <v>3</v>
      </c>
      <c r="I46" s="105">
        <f>SUM(G46:G48)</f>
        <v>80</v>
      </c>
      <c r="J46" s="95"/>
      <c r="K46" s="95"/>
      <c r="L46" s="101"/>
    </row>
    <row r="47" spans="1:12" ht="12.75">
      <c r="A47" s="11" t="s">
        <v>5</v>
      </c>
      <c r="B47" s="103"/>
      <c r="C47" s="10">
        <v>32</v>
      </c>
      <c r="D47" s="59">
        <v>23</v>
      </c>
      <c r="E47" s="60"/>
      <c r="F47" s="41">
        <v>3</v>
      </c>
      <c r="G47" s="25">
        <f t="shared" si="1"/>
        <v>26</v>
      </c>
      <c r="H47" s="20">
        <f t="shared" si="3"/>
        <v>6</v>
      </c>
      <c r="I47" s="106"/>
      <c r="J47" s="95"/>
      <c r="K47" s="95"/>
      <c r="L47" s="101"/>
    </row>
    <row r="48" spans="1:12" ht="12.75">
      <c r="A48" s="11" t="s">
        <v>83</v>
      </c>
      <c r="B48" s="104"/>
      <c r="C48" s="10">
        <v>32</v>
      </c>
      <c r="D48" s="59">
        <v>18</v>
      </c>
      <c r="E48" s="60"/>
      <c r="F48" s="41">
        <v>7</v>
      </c>
      <c r="G48" s="25">
        <f t="shared" si="1"/>
        <v>25</v>
      </c>
      <c r="H48" s="20">
        <f t="shared" si="3"/>
        <v>7</v>
      </c>
      <c r="I48" s="107"/>
      <c r="J48" s="95"/>
      <c r="K48" s="95"/>
      <c r="L48" s="101"/>
    </row>
    <row r="49" spans="1:12" ht="12.75">
      <c r="A49" s="11" t="s">
        <v>4</v>
      </c>
      <c r="B49" s="102" t="s">
        <v>75</v>
      </c>
      <c r="C49" s="10">
        <v>32</v>
      </c>
      <c r="D49" s="59">
        <v>29</v>
      </c>
      <c r="E49" s="60"/>
      <c r="F49" s="41">
        <v>2</v>
      </c>
      <c r="G49" s="25">
        <f t="shared" si="1"/>
        <v>31</v>
      </c>
      <c r="H49" s="20">
        <f t="shared" si="3"/>
        <v>1</v>
      </c>
      <c r="I49" s="105">
        <f>SUM(G49:G50)</f>
        <v>59</v>
      </c>
      <c r="J49" s="95"/>
      <c r="K49" s="95"/>
      <c r="L49" s="101"/>
    </row>
    <row r="50" spans="1:12" ht="13.5" thickBot="1">
      <c r="A50" s="64" t="s">
        <v>6</v>
      </c>
      <c r="B50" s="103"/>
      <c r="C50" s="61">
        <v>32</v>
      </c>
      <c r="D50" s="65">
        <v>24</v>
      </c>
      <c r="E50" s="66"/>
      <c r="F50" s="67">
        <v>4</v>
      </c>
      <c r="G50" s="62">
        <f t="shared" si="1"/>
        <v>28</v>
      </c>
      <c r="H50" s="68">
        <v>4</v>
      </c>
      <c r="I50" s="106"/>
      <c r="J50" s="95"/>
      <c r="K50" s="140"/>
      <c r="L50" s="101"/>
    </row>
    <row r="51" spans="1:12" ht="13.5" thickBot="1">
      <c r="A51" s="69" t="s">
        <v>7</v>
      </c>
      <c r="B51" s="70"/>
      <c r="C51" s="71">
        <f>SUM(C3:C50)</f>
        <v>1226</v>
      </c>
      <c r="D51" s="72">
        <f>SUM(D3:D50)</f>
        <v>954</v>
      </c>
      <c r="E51" s="73">
        <f>SUM(E3:E50)</f>
        <v>5</v>
      </c>
      <c r="F51" s="74">
        <f>SUM(F3:F50)</f>
        <v>161</v>
      </c>
      <c r="G51" s="71">
        <f>SUM(G3:G50)</f>
        <v>1120</v>
      </c>
      <c r="H51" s="71">
        <f>SUM(C51-G51)</f>
        <v>106</v>
      </c>
      <c r="I51" s="71">
        <f>SUM(I3:I50)</f>
        <v>1120</v>
      </c>
      <c r="J51" s="71">
        <f>SUM(J3:J50)</f>
        <v>1120</v>
      </c>
      <c r="K51" s="71">
        <f>SUM(K3:K50)</f>
        <v>166</v>
      </c>
      <c r="L51" s="91">
        <f>SUM(L3:L50)</f>
        <v>106</v>
      </c>
    </row>
    <row r="52" spans="1:12" ht="12.75">
      <c r="A52" s="5" t="s">
        <v>16</v>
      </c>
      <c r="B52" s="5">
        <v>48</v>
      </c>
      <c r="C52" s="4"/>
      <c r="D52" s="4"/>
      <c r="E52" s="4"/>
      <c r="F52" s="45"/>
      <c r="G52" s="4"/>
      <c r="H52" s="22"/>
      <c r="I52" s="24"/>
      <c r="J52" s="2"/>
      <c r="K52" s="2"/>
      <c r="L52" s="17"/>
    </row>
    <row r="53" spans="1:12" ht="12.75">
      <c r="A53" s="1"/>
      <c r="B53" s="1"/>
      <c r="C53" s="1"/>
      <c r="D53" s="1"/>
      <c r="E53" s="1"/>
      <c r="F53" s="1"/>
      <c r="G53" s="17"/>
      <c r="H53" s="23"/>
      <c r="I53" s="58"/>
      <c r="J53" s="63"/>
      <c r="K53" s="63"/>
      <c r="L53" s="93">
        <v>42641</v>
      </c>
    </row>
  </sheetData>
  <sheetProtection/>
  <mergeCells count="32">
    <mergeCell ref="K3:K12"/>
    <mergeCell ref="K33:K42"/>
    <mergeCell ref="K43:K50"/>
    <mergeCell ref="I33:I35"/>
    <mergeCell ref="J33:J42"/>
    <mergeCell ref="K13:K32"/>
    <mergeCell ref="I13:I16"/>
    <mergeCell ref="J13:J32"/>
    <mergeCell ref="I49:I50"/>
    <mergeCell ref="I36:I39"/>
    <mergeCell ref="L13:L32"/>
    <mergeCell ref="I17:I20"/>
    <mergeCell ref="I21:I24"/>
    <mergeCell ref="B49:B50"/>
    <mergeCell ref="B33:B35"/>
    <mergeCell ref="A1:L1"/>
    <mergeCell ref="J3:J12"/>
    <mergeCell ref="L3:L12"/>
    <mergeCell ref="I4:I7"/>
    <mergeCell ref="I8:I12"/>
    <mergeCell ref="I25:I28"/>
    <mergeCell ref="I29:I32"/>
    <mergeCell ref="B40:B42"/>
    <mergeCell ref="I40:I42"/>
    <mergeCell ref="B43:B45"/>
    <mergeCell ref="I43:I45"/>
    <mergeCell ref="J43:J50"/>
    <mergeCell ref="L33:L42"/>
    <mergeCell ref="B36:B39"/>
    <mergeCell ref="L43:L50"/>
    <mergeCell ref="B46:B48"/>
    <mergeCell ref="I46:I48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radajeskif</dc:creator>
  <cp:keywords/>
  <dc:description/>
  <cp:lastModifiedBy>Rosângela Arndt Gomes Dresch</cp:lastModifiedBy>
  <cp:lastPrinted>2016-04-25T12:32:00Z</cp:lastPrinted>
  <dcterms:created xsi:type="dcterms:W3CDTF">2006-05-10T13:39:21Z</dcterms:created>
  <dcterms:modified xsi:type="dcterms:W3CDTF">2016-09-28T18:01:07Z</dcterms:modified>
  <cp:category/>
  <cp:version/>
  <cp:contentType/>
  <cp:contentStatus/>
</cp:coreProperties>
</file>